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995" activeTab="0"/>
  </bookViews>
  <sheets>
    <sheet name="τροποποίηση" sheetId="1" r:id="rId1"/>
    <sheet name="αρχικό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<sst xmlns="http://schemas.openxmlformats.org/spreadsheetml/2006/main" count="61" uniqueCount="36">
  <si>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ΒΠΑ</t>
  </si>
  <si>
    <t>Α Λυκείου</t>
  </si>
  <si>
    <t>Β Λυκείου</t>
  </si>
  <si>
    <t>Γ Λυκείου</t>
  </si>
  <si>
    <t>1o μάθημα</t>
  </si>
  <si>
    <t>2o μάθημα</t>
  </si>
  <si>
    <t>3o μάθημα</t>
  </si>
  <si>
    <t>4o μάθημα</t>
  </si>
  <si>
    <t>5ος βαθμός</t>
  </si>
  <si>
    <t>υπολογισμός βαθμού εισαγωγής στην τριτοβάθμια εκπαίδευση σύμφωνα με το νέο νόμο</t>
  </si>
  <si>
    <t>γενικός βαθμός προαγωγής</t>
  </si>
  <si>
    <t>βαθμολογία πανελλαδικώς εξεταζομένων μαθημάτων</t>
  </si>
  <si>
    <t>Μ.Ο.Β.Π.Ε.Μ.</t>
  </si>
  <si>
    <t>τελικός βαθμός εισαγωγής</t>
  </si>
  <si>
    <t>συντελεστής</t>
  </si>
  <si>
    <t>ένα μάθημα επί συντελεστή 1,265</t>
  </si>
  <si>
    <t>ή ΙΣΩΣ έτσι ;</t>
  </si>
  <si>
    <r>
      <t>υπολογισμός βαθμού εισαγωγής στην τριτοβάθμια εκπαίδευση σύμφωνα με το νέο νόμο</t>
    </r>
    <r>
      <rPr>
        <b/>
        <i/>
        <sz val="12"/>
        <color indexed="10"/>
        <rFont val="Calibri"/>
        <family val="2"/>
      </rPr>
      <t xml:space="preserve"> (τροποποίηση)</t>
    </r>
  </si>
  <si>
    <r>
      <t>Μ.Ο.</t>
    </r>
    <r>
      <rPr>
        <b/>
        <sz val="8"/>
        <color indexed="60"/>
        <rFont val="Calibri"/>
        <family val="2"/>
      </rPr>
      <t>Β.Π.Ε.Μ.</t>
    </r>
  </si>
  <si>
    <t>εισάγετε βαθμολογίες στα πράσινα πεδία</t>
  </si>
  <si>
    <t>ο γενικός βαθμός προαγωγής προσαρμόζεται ανάλογα σε σχέση με τον Μ.Ο. της βαθμολογίας των πανελλαδικώς εξεταζομένων μαθημάτων</t>
  </si>
  <si>
    <t>επίδραση κάθε βαθμού στον τελικό βαθμό εισαγωγής</t>
  </si>
  <si>
    <t>Σταύρος Λέτης</t>
  </si>
  <si>
    <t>μόρια εισαγωγής</t>
  </si>
  <si>
    <r>
      <t xml:space="preserve">ένας βαθμός της Β Λυκείου  κατά </t>
    </r>
    <r>
      <rPr>
        <b/>
        <sz val="11"/>
        <color indexed="8"/>
        <rFont val="Garamond"/>
        <family val="1"/>
      </rPr>
      <t>70</t>
    </r>
    <r>
      <rPr>
        <sz val="11"/>
        <color indexed="8"/>
        <rFont val="Garamond"/>
        <family val="1"/>
      </rPr>
      <t xml:space="preserve"> μόρια </t>
    </r>
  </si>
  <si>
    <r>
      <t>ένας βαθμός της Γ Λυκείου  κατά</t>
    </r>
    <r>
      <rPr>
        <b/>
        <sz val="11"/>
        <color indexed="8"/>
        <rFont val="Garamond"/>
        <family val="1"/>
      </rPr>
      <t xml:space="preserve"> 90</t>
    </r>
    <r>
      <rPr>
        <sz val="11"/>
        <color indexed="8"/>
        <rFont val="Garamond"/>
        <family val="1"/>
      </rPr>
      <t xml:space="preserve"> μόρια </t>
    </r>
  </si>
  <si>
    <r>
      <t xml:space="preserve">ένας βαθμός της Α Λυκείου  κατά </t>
    </r>
    <r>
      <rPr>
        <b/>
        <sz val="11"/>
        <color indexed="8"/>
        <rFont val="Garamond"/>
        <family val="1"/>
      </rPr>
      <t xml:space="preserve">40 </t>
    </r>
    <r>
      <rPr>
        <sz val="11"/>
        <color indexed="8"/>
        <rFont val="Garamond"/>
        <family val="1"/>
      </rPr>
      <t xml:space="preserve">μόρια </t>
    </r>
  </si>
  <si>
    <r>
      <t xml:space="preserve">ένας βαθμός πανελλαδικώς εξεταζόμενου μαθήματος κατά </t>
    </r>
    <r>
      <rPr>
        <b/>
        <sz val="11"/>
        <color indexed="8"/>
        <rFont val="Garamond"/>
        <family val="1"/>
      </rPr>
      <t>200</t>
    </r>
    <r>
      <rPr>
        <sz val="11"/>
        <color indexed="8"/>
        <rFont val="Garamond"/>
        <family val="1"/>
      </rPr>
      <t xml:space="preserve"> - 239,5 μόρια </t>
    </r>
  </si>
  <si>
    <r>
      <t xml:space="preserve">Αν </t>
    </r>
    <r>
      <rPr>
        <b/>
        <sz val="12"/>
        <color indexed="8"/>
        <rFont val="Garamond"/>
        <family val="1"/>
      </rPr>
      <t xml:space="preserve">βαθμός τάξης </t>
    </r>
    <r>
      <rPr>
        <b/>
        <sz val="12"/>
        <color indexed="10"/>
        <rFont val="Garamond"/>
        <family val="1"/>
      </rPr>
      <t>&gt; (Μ.Ο. + 1)</t>
    </r>
    <r>
      <rPr>
        <sz val="12"/>
        <color indexed="8"/>
        <rFont val="Garamond"/>
        <family val="1"/>
      </rPr>
      <t xml:space="preserve"> τότε </t>
    </r>
    <r>
      <rPr>
        <b/>
        <sz val="12"/>
        <color indexed="8"/>
        <rFont val="Garamond"/>
        <family val="1"/>
      </rPr>
      <t>βαθμός τάξης = Μ.Ο. + 1</t>
    </r>
  </si>
  <si>
    <r>
      <t xml:space="preserve">Αν </t>
    </r>
    <r>
      <rPr>
        <b/>
        <sz val="12"/>
        <color indexed="10"/>
        <rFont val="Garamond"/>
        <family val="1"/>
      </rPr>
      <t>Μ.Ο. &lt;</t>
    </r>
    <r>
      <rPr>
        <b/>
        <sz val="12"/>
        <color indexed="8"/>
        <rFont val="Garamond"/>
        <family val="1"/>
      </rPr>
      <t xml:space="preserve"> βαθμός τάξης </t>
    </r>
    <r>
      <rPr>
        <b/>
        <sz val="12"/>
        <color indexed="10"/>
        <rFont val="Garamond"/>
        <family val="1"/>
      </rPr>
      <t>&lt; ή = (Μ.Ο. + 1)</t>
    </r>
    <r>
      <rPr>
        <sz val="12"/>
        <color indexed="8"/>
        <rFont val="Garamond"/>
        <family val="1"/>
      </rPr>
      <t xml:space="preserve"> τότε</t>
    </r>
    <r>
      <rPr>
        <b/>
        <sz val="12"/>
        <color indexed="8"/>
        <rFont val="Garamond"/>
        <family val="1"/>
      </rPr>
      <t xml:space="preserve"> βαθμός τάξης = βαθμός τάξης</t>
    </r>
  </si>
  <si>
    <r>
      <t>Αν (</t>
    </r>
    <r>
      <rPr>
        <b/>
        <sz val="12"/>
        <color indexed="10"/>
        <rFont val="Garamond"/>
        <family val="1"/>
      </rPr>
      <t>Μ.Ο. - 1) &lt;</t>
    </r>
    <r>
      <rPr>
        <b/>
        <sz val="12"/>
        <color indexed="8"/>
        <rFont val="Garamond"/>
        <family val="1"/>
      </rPr>
      <t xml:space="preserve"> βαθμός τάξης </t>
    </r>
    <r>
      <rPr>
        <b/>
        <sz val="12"/>
        <color indexed="10"/>
        <rFont val="Garamond"/>
        <family val="1"/>
      </rPr>
      <t>&lt; ή = Μ.Ο.</t>
    </r>
    <r>
      <rPr>
        <sz val="12"/>
        <color indexed="8"/>
        <rFont val="Garamond"/>
        <family val="1"/>
      </rPr>
      <t xml:space="preserve"> τότε </t>
    </r>
    <r>
      <rPr>
        <b/>
        <sz val="12"/>
        <color indexed="8"/>
        <rFont val="Garamond"/>
        <family val="1"/>
      </rPr>
      <t>βαθμός τάξης = Μ.Ο.</t>
    </r>
    <r>
      <rPr>
        <sz val="12"/>
        <color indexed="8"/>
        <rFont val="Garamond"/>
        <family val="1"/>
      </rPr>
      <t xml:space="preserve"> </t>
    </r>
  </si>
  <si>
    <r>
      <t xml:space="preserve">Αν </t>
    </r>
    <r>
      <rPr>
        <b/>
        <sz val="12"/>
        <color indexed="8"/>
        <rFont val="Garamond"/>
        <family val="1"/>
      </rPr>
      <t xml:space="preserve">βαθμός τάξης </t>
    </r>
    <r>
      <rPr>
        <b/>
        <sz val="12"/>
        <color indexed="10"/>
        <rFont val="Garamond"/>
        <family val="1"/>
      </rPr>
      <t>&lt; ή = (Μ.Ο. - 1)</t>
    </r>
    <r>
      <rPr>
        <sz val="12"/>
        <color indexed="8"/>
        <rFont val="Garamond"/>
        <family val="1"/>
      </rPr>
      <t xml:space="preserve"> τότε </t>
    </r>
    <r>
      <rPr>
        <b/>
        <sz val="12"/>
        <color indexed="8"/>
        <rFont val="Garamond"/>
        <family val="1"/>
      </rPr>
      <t>βαθμός τάξης = βαθμός τάξης + 1</t>
    </r>
  </si>
  <si>
    <t>Α΄</t>
  </si>
  <si>
    <t>Β΄</t>
  </si>
  <si>
    <t>Γ΄</t>
  </si>
  <si>
    <t>Ευγενική προσφορά του εκλεκτού συναδέλφου Σταύρου Λέτη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</si>
</sst>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i/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i/>
      <sz val="12"/>
      <color indexed="10"/>
      <name val="Calibri"/>
      <family val="2"/>
    </font>
    <font>
      <b/>
      <sz val="8"/>
      <color indexed="60"/>
      <name val="Calibri"/>
      <family val="2"/>
    </font>
    <font>
      <b/>
      <sz val="14"/>
      <color indexed="17"/>
      <name val="Calibri"/>
      <family val="2"/>
    </font>
    <font>
      <sz val="10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1"/>
      <color indexed="62"/>
      <name val="Calibri"/>
      <family val="2"/>
    </font>
    <font>
      <b/>
      <sz val="12"/>
      <color indexed="6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1" applyNumberFormat="0" applyAlignment="0" applyProtection="0"/>
    <xf numFmtId="0" fontId="33" fillId="16" borderId="2" applyNumberFormat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0" fillId="21" borderId="3" applyNumberFormat="0" applyAlignment="0" applyProtection="0"/>
    <xf numFmtId="0" fontId="3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21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17" xfId="0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7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2" fontId="7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7" fillId="0" borderId="19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2" fontId="6" fillId="4" borderId="15" xfId="0" applyNumberFormat="1" applyFont="1" applyFill="1" applyBorder="1" applyAlignment="1">
      <alignment/>
    </xf>
    <xf numFmtId="2" fontId="6" fillId="4" borderId="16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0" customWidth="1"/>
    <col min="2" max="2" width="15.28125" style="0" customWidth="1"/>
    <col min="3" max="3" width="19.57421875" style="0" customWidth="1"/>
    <col min="5" max="5" width="5.140625" style="40" customWidth="1"/>
    <col min="6" max="6" width="13.57421875" style="0" customWidth="1"/>
    <col min="7" max="7" width="4.7109375" style="0" customWidth="1"/>
    <col min="8" max="8" width="72.8515625" style="38" customWidth="1"/>
    <col min="9" max="9" width="5.00390625" style="0" customWidth="1"/>
    <col min="10" max="10" width="27.421875" style="38" customWidth="1"/>
  </cols>
  <sheetData>
    <row r="1" ht="16.5" thickBot="1"/>
    <row r="2" spans="2:11" ht="37.5" customHeight="1">
      <c r="B2" s="57" t="s">
        <v>17</v>
      </c>
      <c r="C2" s="58"/>
      <c r="D2" s="58"/>
      <c r="E2" s="58"/>
      <c r="F2" s="59"/>
      <c r="H2" s="37" t="s">
        <v>20</v>
      </c>
      <c r="I2" s="35"/>
      <c r="J2" s="56" t="s">
        <v>21</v>
      </c>
      <c r="K2" s="56"/>
    </row>
    <row r="3" spans="2:11" ht="15.75">
      <c r="B3" s="60" t="s">
        <v>10</v>
      </c>
      <c r="C3" s="12" t="s">
        <v>1</v>
      </c>
      <c r="D3" s="50">
        <v>15.2</v>
      </c>
      <c r="E3" s="45" t="s">
        <v>32</v>
      </c>
      <c r="F3" s="53">
        <f>IF(D3&gt;D12+1,D12+1,IF(D3&lt;=D12-1,D3+1,IF(D12-1&lt;D3&lt;=D12,D12,IF(D12&lt;D3,D3,D12))))</f>
        <v>16</v>
      </c>
      <c r="H3" s="39" t="s">
        <v>28</v>
      </c>
      <c r="I3" s="35"/>
      <c r="J3" s="55" t="s">
        <v>26</v>
      </c>
      <c r="K3" s="55"/>
    </row>
    <row r="4" spans="2:11" ht="15.75">
      <c r="B4" s="61"/>
      <c r="C4" s="12" t="s">
        <v>2</v>
      </c>
      <c r="D4" s="50">
        <v>15.3</v>
      </c>
      <c r="E4" s="45" t="s">
        <v>33</v>
      </c>
      <c r="F4" s="53">
        <f>IF(D4&gt;D12+1,D12+1,IF(D4&lt;=D12-1,D4+1,IF(D12-1&lt;D4&lt;=D12,D12,IF(D12&lt;D4,D4,D12))))</f>
        <v>16</v>
      </c>
      <c r="H4" s="39" t="s">
        <v>29</v>
      </c>
      <c r="I4" s="35"/>
      <c r="J4" s="55" t="s">
        <v>24</v>
      </c>
      <c r="K4" s="55"/>
    </row>
    <row r="5" spans="2:11" ht="16.5" thickBot="1">
      <c r="B5" s="62"/>
      <c r="C5" s="14" t="s">
        <v>3</v>
      </c>
      <c r="D5" s="51">
        <v>15.8</v>
      </c>
      <c r="E5" s="46" t="s">
        <v>34</v>
      </c>
      <c r="F5" s="53">
        <f>IF(D5&gt;D12+1,D12+1,IF(D5&lt;=D12-1,D5+1,IF(D12-1&lt;D5&lt;=D12,D12,IF(D12&lt;D5,D5,D12))))</f>
        <v>16</v>
      </c>
      <c r="H5" s="39" t="s">
        <v>30</v>
      </c>
      <c r="I5" s="35"/>
      <c r="J5" s="55" t="s">
        <v>25</v>
      </c>
      <c r="K5" s="55"/>
    </row>
    <row r="6" spans="2:11" ht="16.5" thickBot="1">
      <c r="B6" s="5"/>
      <c r="C6" s="16" t="s">
        <v>0</v>
      </c>
      <c r="D6" s="30"/>
      <c r="E6" s="41"/>
      <c r="F6" s="17">
        <f>(F3*0.4+F4*0.7+F5*0.9)/2</f>
        <v>16</v>
      </c>
      <c r="H6" s="39" t="s">
        <v>31</v>
      </c>
      <c r="I6" s="35"/>
      <c r="J6" s="39"/>
      <c r="K6" s="35"/>
    </row>
    <row r="7" spans="2:11" ht="15.75">
      <c r="B7" s="5"/>
      <c r="C7" s="7"/>
      <c r="D7" s="7"/>
      <c r="E7" s="42"/>
      <c r="F7" s="21"/>
      <c r="H7" s="39"/>
      <c r="I7" s="35"/>
      <c r="J7" s="39"/>
      <c r="K7" s="35"/>
    </row>
    <row r="8" spans="2:11" ht="15.75">
      <c r="B8" s="63" t="s">
        <v>11</v>
      </c>
      <c r="C8" s="12" t="s">
        <v>4</v>
      </c>
      <c r="D8" s="50">
        <v>15</v>
      </c>
      <c r="E8" s="43"/>
      <c r="F8" s="21"/>
      <c r="H8" s="39"/>
      <c r="I8" s="35"/>
      <c r="J8" s="54" t="s">
        <v>27</v>
      </c>
      <c r="K8" s="54"/>
    </row>
    <row r="9" spans="2:11" ht="15.75">
      <c r="B9" s="63"/>
      <c r="C9" s="12" t="s">
        <v>5</v>
      </c>
      <c r="D9" s="50">
        <v>14</v>
      </c>
      <c r="E9" s="52">
        <v>1</v>
      </c>
      <c r="F9" s="21"/>
      <c r="H9" s="39"/>
      <c r="I9" s="35"/>
      <c r="J9" s="54"/>
      <c r="K9" s="54"/>
    </row>
    <row r="10" spans="2:6" ht="15.75">
      <c r="B10" s="63"/>
      <c r="C10" s="12" t="s">
        <v>6</v>
      </c>
      <c r="D10" s="50">
        <v>17</v>
      </c>
      <c r="E10" s="43"/>
      <c r="F10" s="21"/>
    </row>
    <row r="11" spans="2:6" ht="16.5" thickBot="1">
      <c r="B11" s="63"/>
      <c r="C11" s="14" t="s">
        <v>7</v>
      </c>
      <c r="D11" s="51">
        <v>18</v>
      </c>
      <c r="E11" s="43"/>
      <c r="F11" s="21"/>
    </row>
    <row r="12" spans="2:6" ht="16.5" thickBot="1">
      <c r="B12" s="5"/>
      <c r="C12" s="16" t="s">
        <v>18</v>
      </c>
      <c r="D12" s="17">
        <f>AVERAGE(D8:D11)</f>
        <v>16</v>
      </c>
      <c r="E12" s="47"/>
      <c r="F12" s="22"/>
    </row>
    <row r="13" spans="2:6" ht="16.5" thickBot="1">
      <c r="B13" s="5"/>
      <c r="C13" s="7"/>
      <c r="D13" s="7"/>
      <c r="E13" s="42"/>
      <c r="F13" s="4"/>
    </row>
    <row r="14" spans="2:6" ht="16.5" thickBot="1">
      <c r="B14" s="5"/>
      <c r="C14" s="16" t="s">
        <v>8</v>
      </c>
      <c r="D14" s="31">
        <f>F6</f>
        <v>16</v>
      </c>
      <c r="E14" s="48"/>
      <c r="F14" s="4"/>
    </row>
    <row r="15" spans="2:6" ht="16.5" thickBot="1">
      <c r="B15" s="8"/>
      <c r="C15" s="3"/>
      <c r="D15" s="3"/>
      <c r="E15" s="44"/>
      <c r="F15" s="34" t="s">
        <v>23</v>
      </c>
    </row>
    <row r="16" spans="2:6" ht="32.25" thickBot="1">
      <c r="B16" s="9"/>
      <c r="C16" s="19" t="s">
        <v>13</v>
      </c>
      <c r="D16" s="32">
        <f>(D8+D9+D10+D11+D14)/5</f>
        <v>16</v>
      </c>
      <c r="E16" s="49"/>
      <c r="F16" s="33">
        <f>D16*1000</f>
        <v>16000</v>
      </c>
    </row>
    <row r="18" spans="2:6" ht="18.75">
      <c r="B18" s="64" t="s">
        <v>19</v>
      </c>
      <c r="C18" s="64"/>
      <c r="D18" s="64"/>
      <c r="E18" s="64"/>
      <c r="F18" s="64"/>
    </row>
    <row r="20" spans="2:8" ht="15.75">
      <c r="B20" s="36" t="s">
        <v>22</v>
      </c>
      <c r="H20" s="68" t="s">
        <v>35</v>
      </c>
    </row>
  </sheetData>
  <sheetProtection selectLockedCells="1"/>
  <mergeCells count="9">
    <mergeCell ref="B18:F18"/>
    <mergeCell ref="J2:K2"/>
    <mergeCell ref="B2:F2"/>
    <mergeCell ref="B3:B5"/>
    <mergeCell ref="B8:B11"/>
    <mergeCell ref="J8:K9"/>
    <mergeCell ref="J3:K3"/>
    <mergeCell ref="J4:K4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6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5.28125" style="1" customWidth="1"/>
    <col min="3" max="3" width="19.57421875" style="0" customWidth="1"/>
    <col min="4" max="4" width="9.57421875" style="0" bestFit="1" customWidth="1"/>
    <col min="8" max="9" width="11.7109375" style="0" customWidth="1"/>
    <col min="10" max="10" width="15.140625" style="1" customWidth="1"/>
    <col min="11" max="11" width="19.7109375" style="0" customWidth="1"/>
  </cols>
  <sheetData>
    <row r="1" ht="15.75" thickBot="1"/>
    <row r="2" spans="2:16" ht="37.5" customHeight="1">
      <c r="B2" s="57" t="s">
        <v>9</v>
      </c>
      <c r="C2" s="58"/>
      <c r="D2" s="58"/>
      <c r="E2" s="59"/>
      <c r="F2" s="27"/>
      <c r="G2" s="28"/>
      <c r="H2" s="28"/>
      <c r="I2" s="29"/>
      <c r="J2" s="65" t="s">
        <v>16</v>
      </c>
      <c r="K2" s="66"/>
      <c r="L2" s="66"/>
      <c r="M2" s="66"/>
      <c r="N2" s="66"/>
      <c r="O2" s="66"/>
      <c r="P2" s="67"/>
    </row>
    <row r="3" spans="2:16" ht="15" customHeight="1">
      <c r="B3" s="63" t="s">
        <v>10</v>
      </c>
      <c r="C3" s="12" t="s">
        <v>1</v>
      </c>
      <c r="D3" s="13">
        <v>20</v>
      </c>
      <c r="E3" s="21">
        <f>D3+1</f>
        <v>21</v>
      </c>
      <c r="F3" s="3"/>
      <c r="G3" s="3"/>
      <c r="H3" s="3"/>
      <c r="I3" s="3"/>
      <c r="J3" s="63" t="s">
        <v>10</v>
      </c>
      <c r="K3" s="12" t="s">
        <v>1</v>
      </c>
      <c r="L3" s="13">
        <v>20</v>
      </c>
      <c r="M3" s="2">
        <f>L3+1</f>
        <v>21</v>
      </c>
      <c r="N3" s="3"/>
      <c r="O3" s="3"/>
      <c r="P3" s="4"/>
    </row>
    <row r="4" spans="2:16" ht="15.75">
      <c r="B4" s="63"/>
      <c r="C4" s="12" t="s">
        <v>2</v>
      </c>
      <c r="D4" s="13">
        <v>20</v>
      </c>
      <c r="E4" s="21">
        <f>D4+1</f>
        <v>21</v>
      </c>
      <c r="F4" s="3"/>
      <c r="G4" s="3"/>
      <c r="H4" s="3"/>
      <c r="I4" s="3"/>
      <c r="J4" s="63"/>
      <c r="K4" s="12" t="s">
        <v>2</v>
      </c>
      <c r="L4" s="13">
        <v>20</v>
      </c>
      <c r="M4" s="2">
        <f>L4+1</f>
        <v>21</v>
      </c>
      <c r="N4" s="3"/>
      <c r="O4" s="3"/>
      <c r="P4" s="4"/>
    </row>
    <row r="5" spans="2:16" ht="16.5" thickBot="1">
      <c r="B5" s="63"/>
      <c r="C5" s="14" t="s">
        <v>3</v>
      </c>
      <c r="D5" s="15">
        <v>20</v>
      </c>
      <c r="E5" s="21">
        <f>D5+1</f>
        <v>21</v>
      </c>
      <c r="F5" s="3"/>
      <c r="G5" s="3"/>
      <c r="H5" s="3"/>
      <c r="I5" s="3"/>
      <c r="J5" s="63"/>
      <c r="K5" s="14" t="s">
        <v>3</v>
      </c>
      <c r="L5" s="15">
        <v>20</v>
      </c>
      <c r="M5" s="2">
        <f>L5+1</f>
        <v>21</v>
      </c>
      <c r="N5" s="3"/>
      <c r="O5" s="3"/>
      <c r="P5" s="4"/>
    </row>
    <row r="6" spans="2:16" ht="16.5" thickBot="1">
      <c r="B6" s="5"/>
      <c r="C6" s="16" t="s">
        <v>0</v>
      </c>
      <c r="D6" s="17">
        <f>(D3*0.5+D4*0.7+D5*0.9)/3</f>
        <v>14</v>
      </c>
      <c r="E6" s="22">
        <f>(E3*0.5+E4*0.7+E5*0.9)/3</f>
        <v>14.700000000000001</v>
      </c>
      <c r="F6" s="3"/>
      <c r="G6" s="3"/>
      <c r="H6" s="3"/>
      <c r="I6" s="3"/>
      <c r="J6" s="5"/>
      <c r="K6" s="16" t="s">
        <v>0</v>
      </c>
      <c r="L6" s="17">
        <f>(L3*0.5+L4*0.7+L5*0.9)/3</f>
        <v>14</v>
      </c>
      <c r="M6" s="6">
        <f>(M3*0.5+M4*0.7+M5*0.9)/3</f>
        <v>14.700000000000001</v>
      </c>
      <c r="N6" s="3"/>
      <c r="O6" s="3"/>
      <c r="P6" s="4"/>
    </row>
    <row r="7" spans="2:16" ht="15.75">
      <c r="B7" s="5"/>
      <c r="C7" s="7"/>
      <c r="D7" s="7"/>
      <c r="E7" s="21"/>
      <c r="F7" s="3"/>
      <c r="G7" s="3"/>
      <c r="H7" s="3"/>
      <c r="I7" s="3"/>
      <c r="J7" s="5"/>
      <c r="K7" s="7"/>
      <c r="L7" s="7"/>
      <c r="M7" s="2"/>
      <c r="N7" s="3"/>
      <c r="O7" s="3"/>
      <c r="P7" s="4"/>
    </row>
    <row r="8" spans="2:16" ht="16.5" thickBot="1">
      <c r="B8" s="63" t="s">
        <v>11</v>
      </c>
      <c r="C8" s="12" t="s">
        <v>4</v>
      </c>
      <c r="D8" s="13">
        <v>20</v>
      </c>
      <c r="E8" s="21"/>
      <c r="F8" s="3"/>
      <c r="G8" s="3"/>
      <c r="H8" s="3"/>
      <c r="I8" s="3"/>
      <c r="J8" s="63" t="s">
        <v>11</v>
      </c>
      <c r="K8" s="12" t="s">
        <v>4</v>
      </c>
      <c r="L8" s="13">
        <v>20</v>
      </c>
      <c r="M8" s="2"/>
      <c r="N8" s="3"/>
      <c r="O8" s="3"/>
      <c r="P8" s="4"/>
    </row>
    <row r="9" spans="2:16" ht="16.5" thickBot="1">
      <c r="B9" s="63"/>
      <c r="C9" s="12" t="s">
        <v>5</v>
      </c>
      <c r="D9" s="13">
        <v>20</v>
      </c>
      <c r="E9" s="21"/>
      <c r="F9" s="3"/>
      <c r="G9" s="25">
        <f>25.3/20</f>
        <v>1.2650000000000001</v>
      </c>
      <c r="H9" s="26" t="s">
        <v>14</v>
      </c>
      <c r="I9" s="3"/>
      <c r="J9" s="63"/>
      <c r="K9" s="12" t="s">
        <v>5</v>
      </c>
      <c r="L9" s="13">
        <v>20</v>
      </c>
      <c r="M9" s="24">
        <f>L9*1.265</f>
        <v>25.299999999999997</v>
      </c>
      <c r="N9" s="2" t="s">
        <v>15</v>
      </c>
      <c r="O9" s="3"/>
      <c r="P9" s="4"/>
    </row>
    <row r="10" spans="2:16" ht="15.75">
      <c r="B10" s="63"/>
      <c r="C10" s="12" t="s">
        <v>6</v>
      </c>
      <c r="D10" s="13">
        <v>20</v>
      </c>
      <c r="E10" s="21"/>
      <c r="F10" s="3"/>
      <c r="G10" s="3"/>
      <c r="H10" s="3"/>
      <c r="I10" s="3"/>
      <c r="J10" s="63"/>
      <c r="K10" s="12" t="s">
        <v>6</v>
      </c>
      <c r="L10" s="13">
        <v>20</v>
      </c>
      <c r="M10" s="2"/>
      <c r="N10" s="3"/>
      <c r="O10" s="3"/>
      <c r="P10" s="4"/>
    </row>
    <row r="11" spans="2:16" ht="16.5" thickBot="1">
      <c r="B11" s="63"/>
      <c r="C11" s="14" t="s">
        <v>7</v>
      </c>
      <c r="D11" s="15">
        <v>20</v>
      </c>
      <c r="E11" s="21"/>
      <c r="F11" s="3"/>
      <c r="G11" s="3"/>
      <c r="H11" s="3"/>
      <c r="I11" s="3"/>
      <c r="J11" s="63"/>
      <c r="K11" s="14" t="s">
        <v>7</v>
      </c>
      <c r="L11" s="15">
        <v>20</v>
      </c>
      <c r="M11" s="2"/>
      <c r="N11" s="3"/>
      <c r="O11" s="3"/>
      <c r="P11" s="4"/>
    </row>
    <row r="12" spans="2:16" ht="16.5" thickBot="1">
      <c r="B12" s="5"/>
      <c r="C12" s="16" t="s">
        <v>12</v>
      </c>
      <c r="D12" s="18">
        <f>AVERAGE(D8:D11)</f>
        <v>20</v>
      </c>
      <c r="E12" s="22">
        <f>(D12*0.5+D12*0.7+D12*0.9)/3</f>
        <v>14</v>
      </c>
      <c r="F12" s="3"/>
      <c r="G12" s="3"/>
      <c r="H12" s="3"/>
      <c r="I12" s="3"/>
      <c r="J12" s="5"/>
      <c r="K12" s="16" t="s">
        <v>12</v>
      </c>
      <c r="L12" s="17">
        <f>AVERAGE(L8+L10+L11+M9)/4</f>
        <v>21.325</v>
      </c>
      <c r="M12" s="6">
        <f>(L12*0.5+L12*0.7+L12*0.9)/3</f>
        <v>14.9275</v>
      </c>
      <c r="N12" s="3"/>
      <c r="O12" s="3"/>
      <c r="P12" s="4"/>
    </row>
    <row r="13" spans="2:16" ht="16.5" thickBot="1">
      <c r="B13" s="5"/>
      <c r="C13" s="7"/>
      <c r="D13" s="7"/>
      <c r="E13" s="4"/>
      <c r="F13" s="3"/>
      <c r="G13" s="3"/>
      <c r="H13" s="3"/>
      <c r="I13" s="3"/>
      <c r="J13" s="5"/>
      <c r="K13" s="7"/>
      <c r="L13" s="7"/>
      <c r="M13" s="3"/>
      <c r="N13" s="3"/>
      <c r="O13" s="3"/>
      <c r="P13" s="4"/>
    </row>
    <row r="14" spans="2:16" ht="16.5" thickBot="1">
      <c r="B14" s="5"/>
      <c r="C14" s="16" t="s">
        <v>8</v>
      </c>
      <c r="D14" s="17">
        <f>IF(D6&gt;D12,E12,E6)</f>
        <v>14.700000000000001</v>
      </c>
      <c r="E14" s="4"/>
      <c r="F14" s="3"/>
      <c r="G14" s="3"/>
      <c r="H14" s="3"/>
      <c r="I14" s="3"/>
      <c r="J14" s="5"/>
      <c r="K14" s="16" t="s">
        <v>8</v>
      </c>
      <c r="L14" s="17">
        <f>IF(L6&gt;L12,M12,M6)</f>
        <v>14.700000000000001</v>
      </c>
      <c r="M14" s="3"/>
      <c r="N14" s="3"/>
      <c r="O14" s="3"/>
      <c r="P14" s="4"/>
    </row>
    <row r="15" spans="2:16" ht="15.75" thickBot="1">
      <c r="B15" s="8"/>
      <c r="C15" s="3"/>
      <c r="D15" s="3"/>
      <c r="E15" s="4"/>
      <c r="F15" s="3"/>
      <c r="G15" s="3"/>
      <c r="H15" s="3"/>
      <c r="I15" s="3"/>
      <c r="J15" s="8"/>
      <c r="K15" s="3"/>
      <c r="L15" s="3"/>
      <c r="M15" s="3"/>
      <c r="N15" s="3"/>
      <c r="O15" s="3"/>
      <c r="P15" s="4"/>
    </row>
    <row r="16" spans="2:16" ht="30" customHeight="1" thickBot="1">
      <c r="B16" s="9"/>
      <c r="C16" s="19" t="s">
        <v>13</v>
      </c>
      <c r="D16" s="20">
        <f>(D8+D9+D10+D11+D14)/5</f>
        <v>18.94</v>
      </c>
      <c r="E16" s="11"/>
      <c r="F16" s="23"/>
      <c r="G16" s="3"/>
      <c r="H16" s="3"/>
      <c r="I16" s="3"/>
      <c r="J16" s="9"/>
      <c r="K16" s="19" t="s">
        <v>13</v>
      </c>
      <c r="L16" s="20">
        <f>(L8+M9+L10+L11+L14)/5</f>
        <v>20</v>
      </c>
      <c r="M16" s="10"/>
      <c r="N16" s="10"/>
      <c r="O16" s="10"/>
      <c r="P16" s="11"/>
    </row>
  </sheetData>
  <sheetProtection/>
  <mergeCells count="6">
    <mergeCell ref="B3:B5"/>
    <mergeCell ref="B8:B11"/>
    <mergeCell ref="B2:E2"/>
    <mergeCell ref="J3:J5"/>
    <mergeCell ref="J8:J11"/>
    <mergeCell ref="J2:P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Σταύρος Λέτης</dc:creator>
  <cp:keywords/>
  <dc:description/>
  <cp:lastModifiedBy>OWNER</cp:lastModifiedBy>
  <dcterms:created xsi:type="dcterms:W3CDTF">2013-08-14T07:04:06Z</dcterms:created>
  <dcterms:modified xsi:type="dcterms:W3CDTF">2013-09-28T19:52:59Z</dcterms:modified>
  <cp:category/>
  <cp:version/>
  <cp:contentType/>
  <cp:contentStatus/>
</cp:coreProperties>
</file>